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 activeTab="2"/>
  </bookViews>
  <sheets>
    <sheet name="Accounting 1" sheetId="2" r:id="rId1"/>
    <sheet name="Accounting 2" sheetId="3" r:id="rId2"/>
    <sheet name="Scenario 1,2" sheetId="4" r:id="rId3"/>
    <sheet name="Maths 1,2,3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4" l="1"/>
  <c r="D18" i="4"/>
  <c r="D6" i="4"/>
  <c r="D4" i="4"/>
  <c r="D9" i="4"/>
  <c r="D8" i="4"/>
  <c r="D7" i="4"/>
  <c r="D5" i="4"/>
  <c r="D21" i="3"/>
  <c r="C21" i="3"/>
  <c r="E41" i="2"/>
  <c r="E37" i="2"/>
  <c r="E38" i="2" s="1"/>
  <c r="D25" i="2"/>
  <c r="F24" i="2"/>
  <c r="E23" i="2"/>
  <c r="E25" i="2" s="1"/>
  <c r="E42" i="2" s="1"/>
  <c r="F22" i="2"/>
  <c r="F21" i="2"/>
  <c r="E13" i="2"/>
  <c r="D12" i="4" l="1"/>
  <c r="E43" i="2"/>
  <c r="E48" i="2" s="1"/>
  <c r="F23" i="2"/>
  <c r="F25" i="2" s="1"/>
  <c r="G82" i="1"/>
  <c r="G83" i="1"/>
  <c r="G81" i="1"/>
  <c r="G29" i="1"/>
  <c r="G28" i="1"/>
  <c r="G84" i="1" l="1"/>
</calcChain>
</file>

<file path=xl/sharedStrings.xml><?xml version="1.0" encoding="utf-8"?>
<sst xmlns="http://schemas.openxmlformats.org/spreadsheetml/2006/main" count="165" uniqueCount="149">
  <si>
    <t>a</t>
  </si>
  <si>
    <t>Let Paycheck be x</t>
  </si>
  <si>
    <t>1,240 + 6(x) = 12,484</t>
  </si>
  <si>
    <t>x =</t>
  </si>
  <si>
    <t>12,484-1,240</t>
  </si>
  <si>
    <t>b</t>
  </si>
  <si>
    <t>Let candy in first box be x</t>
  </si>
  <si>
    <t>1st</t>
  </si>
  <si>
    <t>2nd</t>
  </si>
  <si>
    <t>3rd</t>
  </si>
  <si>
    <t>4th</t>
  </si>
  <si>
    <t>x</t>
  </si>
  <si>
    <t>Box</t>
  </si>
  <si>
    <t>2x</t>
  </si>
  <si>
    <t>(x+2)</t>
  </si>
  <si>
    <t>0.25(2x) = 0.5x</t>
  </si>
  <si>
    <t>Amount of candy (Pounds)</t>
  </si>
  <si>
    <t>65 = x + 2x + (x+2) + 0.5x</t>
  </si>
  <si>
    <t>65 = 4.5x + 2</t>
  </si>
  <si>
    <t>4.5x = 65-2</t>
  </si>
  <si>
    <t>4.5x = 63</t>
  </si>
  <si>
    <t>c</t>
  </si>
  <si>
    <t>Let cost of racket be, r</t>
  </si>
  <si>
    <t>Total needed rackets and cans of tennis ball</t>
  </si>
  <si>
    <t>Each player</t>
  </si>
  <si>
    <t>Equipment</t>
  </si>
  <si>
    <t>Number of Players</t>
  </si>
  <si>
    <t>Total Equipment</t>
  </si>
  <si>
    <t>Racket</t>
  </si>
  <si>
    <t>Can of T. Balls</t>
  </si>
  <si>
    <t>Cost per equipment</t>
  </si>
  <si>
    <t>r</t>
  </si>
  <si>
    <t>Let cost of can of tennis be, $4</t>
  </si>
  <si>
    <t>Total cost</t>
  </si>
  <si>
    <t>5r</t>
  </si>
  <si>
    <t>5r + 20 = 415</t>
  </si>
  <si>
    <t>5r = 415-20</t>
  </si>
  <si>
    <t>r=</t>
  </si>
  <si>
    <t>415-20</t>
  </si>
  <si>
    <t>Jane and Mark shared a sum of money equally between themselves. Mark had $6 in his pocket and after sharing he got a total of $81. How much were the two sharing.</t>
  </si>
  <si>
    <t>Mark's hourly wages are $5 more than twice the hourly wages for Jane. If the difference in their hourly rates is $26, determine Jane's hourly wages</t>
  </si>
  <si>
    <t>Mark's jerrican is 4 times larger than that of Jane. If Mark pours in to a tank 3 of his jerricans and Jane two of her jerricans, the volume of water in the tank increases by 990.50litres. Determine the volume of Janes jerrican.</t>
  </si>
  <si>
    <t>Let</t>
  </si>
  <si>
    <t>First number be x</t>
  </si>
  <si>
    <t>Second number will be (4x - 3)</t>
  </si>
  <si>
    <t>Sum = 52</t>
  </si>
  <si>
    <t>x + 4x -3 = 52</t>
  </si>
  <si>
    <t>5x = 55</t>
  </si>
  <si>
    <t>5x = 52 + 3</t>
  </si>
  <si>
    <t>x = 11</t>
  </si>
  <si>
    <t>First number is 11</t>
  </si>
  <si>
    <t>Second number is 4(11) - 3 = 41</t>
  </si>
  <si>
    <t>Kokyangwuti get x</t>
  </si>
  <si>
    <t>Leon gets 2x</t>
  </si>
  <si>
    <t>Jill gets 2x +5</t>
  </si>
  <si>
    <t>Isaac gets x - 10</t>
  </si>
  <si>
    <t>Total amount = 94</t>
  </si>
  <si>
    <t>x + 2x +2x + 5 + x - 10 = 94</t>
  </si>
  <si>
    <t>6x -5 = 94</t>
  </si>
  <si>
    <t>6x = 94 + 5</t>
  </si>
  <si>
    <t>6x = 99</t>
  </si>
  <si>
    <t>x = 16.5</t>
  </si>
  <si>
    <t>Kokyangwuti = $ 16.5</t>
  </si>
  <si>
    <t>Leon = $33</t>
  </si>
  <si>
    <t>Jill = 38</t>
  </si>
  <si>
    <t>Isaac = $6.5</t>
  </si>
  <si>
    <t>Amount spent</t>
  </si>
  <si>
    <t>Item</t>
  </si>
  <si>
    <t>Number</t>
  </si>
  <si>
    <t>Cost prt item</t>
  </si>
  <si>
    <t>Total</t>
  </si>
  <si>
    <t>Shirt</t>
  </si>
  <si>
    <t>Drink</t>
  </si>
  <si>
    <t>Books</t>
  </si>
  <si>
    <t>Total spent</t>
  </si>
  <si>
    <t>Let initial amount be x</t>
  </si>
  <si>
    <t>x - 80 = 26</t>
  </si>
  <si>
    <t>x = 80 + 26</t>
  </si>
  <si>
    <t>x = 106</t>
  </si>
  <si>
    <r>
      <t xml:space="preserve">Initial Amount was </t>
    </r>
    <r>
      <rPr>
        <b/>
        <sz val="12"/>
        <color theme="1"/>
        <rFont val="Times New Roman"/>
        <family val="1"/>
      </rPr>
      <t>$106</t>
    </r>
  </si>
  <si>
    <t>Income statement</t>
  </si>
  <si>
    <t>For the month ended 31 jan</t>
  </si>
  <si>
    <t>Amount in $</t>
  </si>
  <si>
    <t>Service revenue</t>
  </si>
  <si>
    <t>Less expenses</t>
  </si>
  <si>
    <t xml:space="preserve">Insurance expense </t>
  </si>
  <si>
    <t xml:space="preserve">Office supplies expense </t>
  </si>
  <si>
    <t xml:space="preserve">Wages expense </t>
  </si>
  <si>
    <t xml:space="preserve">Miscellaneous expense </t>
  </si>
  <si>
    <t xml:space="preserve">Net profit </t>
  </si>
  <si>
    <t>Statement of changes in equity</t>
  </si>
  <si>
    <t xml:space="preserve">As at 31 Jan </t>
  </si>
  <si>
    <t>Share</t>
  </si>
  <si>
    <t>Retained earning</t>
  </si>
  <si>
    <t>Balance B/f</t>
  </si>
  <si>
    <t>Addition</t>
  </si>
  <si>
    <t xml:space="preserve">Retained earnings </t>
  </si>
  <si>
    <t xml:space="preserve">Dividends </t>
  </si>
  <si>
    <t>Balance C/f</t>
  </si>
  <si>
    <t>Statement of financial position</t>
  </si>
  <si>
    <t xml:space="preserve">Fixed assets </t>
  </si>
  <si>
    <t xml:space="preserve">Current Assets </t>
  </si>
  <si>
    <t>Accounts receivable</t>
  </si>
  <si>
    <t xml:space="preserve">Cash </t>
  </si>
  <si>
    <t xml:space="preserve">Total current assets </t>
  </si>
  <si>
    <t>Total Assets</t>
  </si>
  <si>
    <t>Capital and liabilities</t>
  </si>
  <si>
    <t>Shareholders equity</t>
  </si>
  <si>
    <t>Retained profit</t>
  </si>
  <si>
    <t xml:space="preserve">Total capital </t>
  </si>
  <si>
    <t>Current liabilities</t>
  </si>
  <si>
    <t>Trade payables</t>
  </si>
  <si>
    <t>Total capital and liabilities</t>
  </si>
  <si>
    <t>Cross Corparate</t>
  </si>
  <si>
    <t>Trial Balance</t>
  </si>
  <si>
    <t>As at 31 Dec 2019</t>
  </si>
  <si>
    <t>Debit $</t>
  </si>
  <si>
    <t>Credit $</t>
  </si>
  <si>
    <t xml:space="preserve">101 Cash </t>
  </si>
  <si>
    <t xml:space="preserve">110 Accounts receivable </t>
  </si>
  <si>
    <t xml:space="preserve">173 Unused supplies </t>
  </si>
  <si>
    <t xml:space="preserve">180 Land </t>
  </si>
  <si>
    <t xml:space="preserve">181 Building </t>
  </si>
  <si>
    <t xml:space="preserve">201 Bank loan </t>
  </si>
  <si>
    <t xml:space="preserve">210 Accounts payable </t>
  </si>
  <si>
    <t xml:space="preserve">320 Common stock </t>
  </si>
  <si>
    <t xml:space="preserve">410 Commissions earned </t>
  </si>
  <si>
    <t xml:space="preserve">631 Insurance expense </t>
  </si>
  <si>
    <t xml:space="preserve">654 Rent expense </t>
  </si>
  <si>
    <t xml:space="preserve">656 Salaries expense </t>
  </si>
  <si>
    <t xml:space="preserve">668 Supplies expense </t>
  </si>
  <si>
    <t xml:space="preserve">669 Telephone expense </t>
  </si>
  <si>
    <t>Totals</t>
  </si>
  <si>
    <t>Lunch for 4 days @ 16</t>
  </si>
  <si>
    <t>Visit to Coronado beach @ 30.23 one way</t>
  </si>
  <si>
    <t>Visit to Old town @ 35 one way</t>
  </si>
  <si>
    <t>Accomodation in Hampton Inn San Diego-Kearny Mesa @ 140 per night</t>
  </si>
  <si>
    <t>Travel to San Diego @ 80 one way</t>
  </si>
  <si>
    <t>Miscelleneous</t>
  </si>
  <si>
    <t>Expense Item</t>
  </si>
  <si>
    <t>Cost ($)</t>
  </si>
  <si>
    <t>A visit to San-Diego</t>
  </si>
  <si>
    <t>Visit to Balboa park for 2 days @ 10 per day</t>
  </si>
  <si>
    <t>Chosen company - Penn National Gaming, Inc</t>
  </si>
  <si>
    <t>Share price at birthday (Feb 4)</t>
  </si>
  <si>
    <t>Share price on June 1st</t>
  </si>
  <si>
    <t>Gain per share</t>
  </si>
  <si>
    <t>Total gain for 1000 shares</t>
  </si>
  <si>
    <r>
      <t xml:space="preserve">Total Gain </t>
    </r>
    <r>
      <rPr>
        <b/>
        <sz val="12"/>
        <color theme="1"/>
        <rFont val="Times New Roman"/>
        <family val="1"/>
      </rPr>
      <t>$1,030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</si>
</sst>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3" fontId="4" fillId="0" borderId="2" xfId="0" applyNumberFormat="1" applyFont="1" applyBorder="1"/>
    <xf numFmtId="3" fontId="4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/>
    <xf numFmtId="0" fontId="4" fillId="0" borderId="2" xfId="0" applyFont="1" applyBorder="1"/>
    <xf numFmtId="3" fontId="2" fillId="0" borderId="5" xfId="0" applyNumberFormat="1" applyFont="1" applyBorder="1"/>
    <xf numFmtId="0" fontId="2" fillId="0" borderId="5" xfId="0" applyFont="1" applyBorder="1"/>
    <xf numFmtId="0" fontId="1" fillId="0" borderId="3" xfId="0" applyFont="1" applyBorder="1"/>
    <xf numFmtId="0" fontId="1" fillId="0" borderId="4" xfId="0" applyFont="1" applyBorder="1"/>
    <xf numFmtId="3" fontId="4" fillId="0" borderId="6" xfId="0" applyNumberFormat="1" applyFont="1" applyBorder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1"/>
  <sheetViews>
    <sheetView topLeftCell="A4" workbookViewId="0">
      <selection activeCell="H9" sqref="H9"/>
    </sheetView>
  </sheetViews>
  <sheetFormatPr defaultRowHeight="15.75" x14ac:dyDescent="0.25"/>
  <cols>
    <col min="1" max="2" width="9" style="15"/>
    <col min="3" max="3" width="21.25" style="15" bestFit="1" customWidth="1"/>
    <col min="4" max="4" width="13.5" style="15" customWidth="1"/>
    <col min="5" max="6" width="10.25" style="15" bestFit="1" customWidth="1"/>
    <col min="7" max="16384" width="9" style="15"/>
  </cols>
  <sheetData>
    <row r="2" spans="1:11" x14ac:dyDescent="0.25">
      <c r="C2" s="17" t="s">
        <v>80</v>
      </c>
      <c r="D2" s="17"/>
      <c r="E2" s="17"/>
    </row>
    <row r="3" spans="1:11" ht="16.5" thickBot="1" x14ac:dyDescent="0.3">
      <c r="C3" s="18" t="s">
        <v>81</v>
      </c>
      <c r="D3" s="18"/>
      <c r="E3" s="18"/>
    </row>
    <row r="4" spans="1:11" x14ac:dyDescent="0.25">
      <c r="E4" s="15" t="s">
        <v>82</v>
      </c>
    </row>
    <row r="5" spans="1:11" x14ac:dyDescent="0.25">
      <c r="C5" s="15" t="s">
        <v>83</v>
      </c>
      <c r="E5" s="16">
        <v>20000</v>
      </c>
    </row>
    <row r="7" spans="1:11" x14ac:dyDescent="0.25">
      <c r="C7" s="14" t="s">
        <v>84</v>
      </c>
    </row>
    <row r="8" spans="1:11" x14ac:dyDescent="0.25">
      <c r="C8" s="19" t="s">
        <v>85</v>
      </c>
      <c r="E8" s="16">
        <v>1500</v>
      </c>
    </row>
    <row r="9" spans="1:11" x14ac:dyDescent="0.25">
      <c r="C9" s="19" t="s">
        <v>86</v>
      </c>
      <c r="E9" s="16">
        <v>1000</v>
      </c>
    </row>
    <row r="10" spans="1:11" x14ac:dyDescent="0.25">
      <c r="C10" s="19" t="s">
        <v>87</v>
      </c>
      <c r="E10" s="16">
        <v>9000</v>
      </c>
    </row>
    <row r="11" spans="1:11" x14ac:dyDescent="0.25">
      <c r="C11" s="19" t="s">
        <v>88</v>
      </c>
      <c r="E11" s="16">
        <v>2500</v>
      </c>
    </row>
    <row r="13" spans="1:11" ht="16.5" thickBot="1" x14ac:dyDescent="0.3">
      <c r="A13" s="20"/>
      <c r="B13" s="20"/>
      <c r="C13" s="20" t="s">
        <v>89</v>
      </c>
      <c r="D13" s="20"/>
      <c r="E13" s="21">
        <f>E5-SUM(E8:E11)</f>
        <v>6000</v>
      </c>
      <c r="F13" s="20"/>
      <c r="G13" s="20"/>
      <c r="H13" s="20"/>
      <c r="I13" s="20"/>
      <c r="J13" s="20"/>
      <c r="K13" s="20"/>
    </row>
    <row r="14" spans="1:11" ht="16.5" thickTop="1" x14ac:dyDescent="0.25">
      <c r="B14" s="20"/>
      <c r="C14" s="20"/>
      <c r="D14" s="20"/>
      <c r="E14" s="22"/>
      <c r="F14" s="20"/>
      <c r="G14" s="20"/>
    </row>
    <row r="15" spans="1:11" x14ac:dyDescent="0.25">
      <c r="B15" s="20"/>
      <c r="C15" s="20"/>
      <c r="D15" s="20"/>
      <c r="E15" s="22"/>
      <c r="F15" s="20"/>
      <c r="G15" s="20"/>
    </row>
    <row r="17" spans="1:11" x14ac:dyDescent="0.25">
      <c r="C17" s="23" t="s">
        <v>90</v>
      </c>
      <c r="D17" s="23"/>
      <c r="E17" s="23"/>
    </row>
    <row r="18" spans="1:11" ht="16.5" thickBot="1" x14ac:dyDescent="0.3">
      <c r="C18" s="18" t="s">
        <v>91</v>
      </c>
      <c r="D18" s="18"/>
      <c r="E18" s="18"/>
    </row>
    <row r="19" spans="1:11" x14ac:dyDescent="0.25">
      <c r="D19" s="15" t="s">
        <v>92</v>
      </c>
      <c r="E19" s="15" t="s">
        <v>93</v>
      </c>
      <c r="F19" s="15" t="s">
        <v>70</v>
      </c>
    </row>
    <row r="20" spans="1:11" x14ac:dyDescent="0.25">
      <c r="D20" s="15" t="s">
        <v>82</v>
      </c>
      <c r="E20" s="15" t="s">
        <v>82</v>
      </c>
      <c r="F20" s="15" t="s">
        <v>82</v>
      </c>
    </row>
    <row r="21" spans="1:11" x14ac:dyDescent="0.25">
      <c r="C21" s="15" t="s">
        <v>94</v>
      </c>
      <c r="D21" s="15">
        <v>0</v>
      </c>
      <c r="E21" s="15">
        <v>0</v>
      </c>
      <c r="F21" s="15">
        <f>D21+E21</f>
        <v>0</v>
      </c>
    </row>
    <row r="22" spans="1:11" x14ac:dyDescent="0.25">
      <c r="C22" s="15" t="s">
        <v>95</v>
      </c>
      <c r="D22" s="16">
        <v>4000</v>
      </c>
      <c r="E22" s="15">
        <v>0</v>
      </c>
      <c r="F22" s="15">
        <f t="shared" ref="F22:F24" si="0">D22+E22</f>
        <v>4000</v>
      </c>
    </row>
    <row r="23" spans="1:11" x14ac:dyDescent="0.25">
      <c r="A23" s="14"/>
      <c r="C23" s="15" t="s">
        <v>96</v>
      </c>
      <c r="D23" s="15">
        <v>0</v>
      </c>
      <c r="E23" s="16">
        <f>E13</f>
        <v>6000</v>
      </c>
      <c r="F23" s="15">
        <f t="shared" si="0"/>
        <v>6000</v>
      </c>
      <c r="H23" s="14"/>
      <c r="I23" s="14"/>
      <c r="J23" s="14"/>
      <c r="K23" s="14"/>
    </row>
    <row r="24" spans="1:11" x14ac:dyDescent="0.25">
      <c r="C24" s="15" t="s">
        <v>97</v>
      </c>
      <c r="D24" s="15">
        <v>0</v>
      </c>
      <c r="E24" s="15">
        <v>-2000</v>
      </c>
      <c r="F24" s="15">
        <f t="shared" si="0"/>
        <v>-2000</v>
      </c>
    </row>
    <row r="25" spans="1:11" x14ac:dyDescent="0.25">
      <c r="B25" s="14"/>
      <c r="C25" s="14" t="s">
        <v>98</v>
      </c>
      <c r="D25" s="14">
        <f>SUM(D21:D24)</f>
        <v>4000</v>
      </c>
      <c r="E25" s="14">
        <f t="shared" ref="E25:F25" si="1">SUM(E21:E24)</f>
        <v>4000</v>
      </c>
      <c r="F25" s="20">
        <f t="shared" si="1"/>
        <v>8000</v>
      </c>
      <c r="G25" s="14"/>
    </row>
    <row r="26" spans="1:11" s="20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9" spans="1:11" x14ac:dyDescent="0.25">
      <c r="C29" s="24" t="s">
        <v>99</v>
      </c>
      <c r="D29" s="24"/>
      <c r="E29" s="24"/>
    </row>
    <row r="30" spans="1:11" ht="16.5" thickBot="1" x14ac:dyDescent="0.3">
      <c r="C30" s="18" t="s">
        <v>91</v>
      </c>
      <c r="D30" s="18"/>
      <c r="E30" s="18"/>
    </row>
    <row r="31" spans="1:11" x14ac:dyDescent="0.25">
      <c r="A31" s="14"/>
      <c r="B31" s="14"/>
      <c r="C31" s="14" t="s">
        <v>100</v>
      </c>
      <c r="D31" s="14"/>
      <c r="E31" s="14" t="s">
        <v>82</v>
      </c>
      <c r="F31" s="14"/>
      <c r="G31" s="14"/>
      <c r="H31" s="14"/>
      <c r="I31" s="14"/>
      <c r="J31" s="14"/>
      <c r="K31" s="14"/>
    </row>
    <row r="32" spans="1:11" x14ac:dyDescent="0.25">
      <c r="C32" s="15" t="s">
        <v>25</v>
      </c>
      <c r="E32" s="16">
        <v>8000</v>
      </c>
    </row>
    <row r="34" spans="1:11" x14ac:dyDescent="0.25">
      <c r="C34" s="14" t="s">
        <v>101</v>
      </c>
    </row>
    <row r="35" spans="1:11" x14ac:dyDescent="0.25">
      <c r="C35" s="19" t="s">
        <v>102</v>
      </c>
      <c r="E35" s="16">
        <v>4000</v>
      </c>
    </row>
    <row r="36" spans="1:11" s="14" customFormat="1" x14ac:dyDescent="0.25">
      <c r="A36" s="15"/>
      <c r="B36" s="15"/>
      <c r="C36" s="15" t="s">
        <v>103</v>
      </c>
      <c r="D36" s="15"/>
      <c r="E36" s="16">
        <v>1000</v>
      </c>
      <c r="F36" s="15"/>
      <c r="G36" s="15"/>
      <c r="H36" s="15"/>
      <c r="I36" s="15"/>
      <c r="J36" s="15"/>
      <c r="K36" s="15"/>
    </row>
    <row r="37" spans="1:11" x14ac:dyDescent="0.25">
      <c r="A37" s="14"/>
      <c r="B37" s="14"/>
      <c r="C37" s="14" t="s">
        <v>104</v>
      </c>
      <c r="D37" s="14"/>
      <c r="E37" s="25">
        <f>SUM(E35:E36)</f>
        <v>5000</v>
      </c>
      <c r="F37" s="14"/>
      <c r="G37" s="14"/>
      <c r="H37" s="14"/>
      <c r="I37" s="14"/>
      <c r="J37" s="14"/>
      <c r="K37" s="14"/>
    </row>
    <row r="38" spans="1:11" ht="16.5" thickBot="1" x14ac:dyDescent="0.3">
      <c r="A38" s="20"/>
      <c r="B38" s="20"/>
      <c r="C38" s="20" t="s">
        <v>105</v>
      </c>
      <c r="D38" s="20"/>
      <c r="E38" s="21">
        <f>E32+E37</f>
        <v>13000</v>
      </c>
      <c r="F38" s="20"/>
      <c r="G38" s="20"/>
      <c r="H38" s="20"/>
      <c r="I38" s="20"/>
      <c r="J38" s="20"/>
      <c r="K38" s="20"/>
    </row>
    <row r="39" spans="1:11" ht="16.5" thickTop="1" x14ac:dyDescent="0.25"/>
    <row r="40" spans="1:11" x14ac:dyDescent="0.25">
      <c r="C40" s="14" t="s">
        <v>106</v>
      </c>
    </row>
    <row r="41" spans="1:11" x14ac:dyDescent="0.25">
      <c r="C41" s="15" t="s">
        <v>107</v>
      </c>
      <c r="E41" s="15">
        <f>D25</f>
        <v>4000</v>
      </c>
    </row>
    <row r="42" spans="1:11" x14ac:dyDescent="0.25">
      <c r="C42" s="15" t="s">
        <v>108</v>
      </c>
      <c r="E42" s="15">
        <f>E25</f>
        <v>4000</v>
      </c>
    </row>
    <row r="43" spans="1:11" x14ac:dyDescent="0.25">
      <c r="A43" s="14"/>
      <c r="B43" s="14"/>
      <c r="C43" s="14" t="s">
        <v>109</v>
      </c>
      <c r="D43" s="14"/>
      <c r="E43" s="14">
        <f>SUM(E41:E42)</f>
        <v>8000</v>
      </c>
      <c r="F43" s="14"/>
      <c r="G43" s="14"/>
      <c r="H43" s="14"/>
      <c r="I43" s="14"/>
      <c r="J43" s="14"/>
      <c r="K43" s="14"/>
    </row>
    <row r="44" spans="1:11" s="14" customForma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25">
      <c r="C45" s="14" t="s">
        <v>110</v>
      </c>
    </row>
    <row r="46" spans="1:11" x14ac:dyDescent="0.25">
      <c r="C46" s="15" t="s">
        <v>111</v>
      </c>
      <c r="E46" s="15">
        <v>5000</v>
      </c>
    </row>
    <row r="48" spans="1:11" ht="16.5" thickBot="1" x14ac:dyDescent="0.3">
      <c r="A48" s="20"/>
      <c r="B48" s="20"/>
      <c r="C48" s="20" t="s">
        <v>112</v>
      </c>
      <c r="D48" s="20"/>
      <c r="E48" s="26">
        <f>E43+E46</f>
        <v>13000</v>
      </c>
      <c r="F48" s="20"/>
      <c r="G48" s="20"/>
      <c r="H48" s="20"/>
      <c r="I48" s="20"/>
      <c r="J48" s="20"/>
      <c r="K48" s="20"/>
    </row>
    <row r="49" spans="1:11" ht="16.5" thickTop="1" x14ac:dyDescent="0.25"/>
    <row r="50" spans="1:11" s="14" customForma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 s="20" customForma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6" spans="1:11" s="14" customForma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61" spans="1:11" s="20" customForma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mergeCells count="6">
    <mergeCell ref="C2:E2"/>
    <mergeCell ref="C3:E3"/>
    <mergeCell ref="C17:E17"/>
    <mergeCell ref="C18:E18"/>
    <mergeCell ref="C29:E29"/>
    <mergeCell ref="C30:E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workbookViewId="0">
      <selection activeCell="G6" sqref="G6"/>
    </sheetView>
  </sheetViews>
  <sheetFormatPr defaultRowHeight="15.75" x14ac:dyDescent="0.25"/>
  <cols>
    <col min="1" max="1" width="9" style="15"/>
    <col min="2" max="2" width="27.5" style="15" bestFit="1" customWidth="1"/>
    <col min="3" max="16384" width="9" style="15"/>
  </cols>
  <sheetData>
    <row r="2" spans="2:4" x14ac:dyDescent="0.25">
      <c r="B2" s="24" t="s">
        <v>113</v>
      </c>
      <c r="C2" s="24"/>
      <c r="D2" s="24"/>
    </row>
    <row r="3" spans="2:4" x14ac:dyDescent="0.25">
      <c r="B3" s="24" t="s">
        <v>114</v>
      </c>
      <c r="C3" s="24"/>
      <c r="D3" s="24"/>
    </row>
    <row r="4" spans="2:4" ht="16.5" thickBot="1" x14ac:dyDescent="0.3">
      <c r="B4" s="18" t="s">
        <v>115</v>
      </c>
      <c r="C4" s="18"/>
      <c r="D4" s="18"/>
    </row>
    <row r="5" spans="2:4" s="14" customFormat="1" x14ac:dyDescent="0.25">
      <c r="B5" s="29"/>
      <c r="C5" s="30" t="s">
        <v>116</v>
      </c>
      <c r="D5" s="30" t="s">
        <v>117</v>
      </c>
    </row>
    <row r="6" spans="2:4" x14ac:dyDescent="0.25">
      <c r="B6" s="19" t="s">
        <v>118</v>
      </c>
      <c r="C6" s="27">
        <v>120400</v>
      </c>
      <c r="D6" s="28"/>
    </row>
    <row r="7" spans="2:4" x14ac:dyDescent="0.25">
      <c r="B7" s="19" t="s">
        <v>119</v>
      </c>
      <c r="C7" s="27">
        <v>26000</v>
      </c>
      <c r="D7" s="28"/>
    </row>
    <row r="8" spans="2:4" x14ac:dyDescent="0.25">
      <c r="B8" s="19" t="s">
        <v>120</v>
      </c>
      <c r="C8" s="27">
        <v>6000</v>
      </c>
      <c r="D8" s="28"/>
    </row>
    <row r="9" spans="2:4" x14ac:dyDescent="0.25">
      <c r="B9" s="19" t="s">
        <v>121</v>
      </c>
      <c r="C9" s="27">
        <v>8000</v>
      </c>
      <c r="D9" s="28"/>
    </row>
    <row r="10" spans="2:4" x14ac:dyDescent="0.25">
      <c r="B10" s="19" t="s">
        <v>122</v>
      </c>
      <c r="C10" s="27">
        <v>120000</v>
      </c>
      <c r="D10" s="28"/>
    </row>
    <row r="11" spans="2:4" x14ac:dyDescent="0.25">
      <c r="B11" s="19" t="s">
        <v>123</v>
      </c>
      <c r="C11" s="28"/>
      <c r="D11" s="27">
        <v>80000</v>
      </c>
    </row>
    <row r="12" spans="2:4" x14ac:dyDescent="0.25">
      <c r="B12" s="19" t="s">
        <v>124</v>
      </c>
      <c r="C12" s="28"/>
      <c r="D12" s="27">
        <v>30000</v>
      </c>
    </row>
    <row r="13" spans="2:4" x14ac:dyDescent="0.25">
      <c r="B13" s="19" t="s">
        <v>125</v>
      </c>
      <c r="C13" s="28"/>
      <c r="D13" s="27">
        <v>170000</v>
      </c>
    </row>
    <row r="14" spans="2:4" x14ac:dyDescent="0.25">
      <c r="B14" s="19" t="s">
        <v>126</v>
      </c>
      <c r="C14" s="28"/>
      <c r="D14" s="27">
        <v>5000</v>
      </c>
    </row>
    <row r="15" spans="2:4" x14ac:dyDescent="0.25">
      <c r="B15" s="19" t="s">
        <v>127</v>
      </c>
      <c r="C15" s="28">
        <v>100</v>
      </c>
      <c r="D15" s="28"/>
    </row>
    <row r="16" spans="2:4" x14ac:dyDescent="0.25">
      <c r="B16" s="19" t="s">
        <v>128</v>
      </c>
      <c r="C16" s="27">
        <v>1000</v>
      </c>
      <c r="D16" s="28"/>
    </row>
    <row r="17" spans="2:4" x14ac:dyDescent="0.25">
      <c r="B17" s="19" t="s">
        <v>129</v>
      </c>
      <c r="C17" s="27">
        <v>3000</v>
      </c>
      <c r="D17" s="28"/>
    </row>
    <row r="18" spans="2:4" x14ac:dyDescent="0.25">
      <c r="B18" s="19" t="s">
        <v>130</v>
      </c>
      <c r="C18" s="28">
        <v>300</v>
      </c>
      <c r="D18" s="28"/>
    </row>
    <row r="19" spans="2:4" x14ac:dyDescent="0.25">
      <c r="B19" s="19" t="s">
        <v>131</v>
      </c>
      <c r="C19" s="28">
        <v>200</v>
      </c>
      <c r="D19" s="28"/>
    </row>
    <row r="20" spans="2:4" x14ac:dyDescent="0.25">
      <c r="C20" s="28"/>
      <c r="D20" s="28"/>
    </row>
    <row r="21" spans="2:4" s="20" customFormat="1" ht="16.5" thickBot="1" x14ac:dyDescent="0.3">
      <c r="B21" s="20" t="s">
        <v>132</v>
      </c>
      <c r="C21" s="31">
        <f>SUM(C6:C20)</f>
        <v>285000</v>
      </c>
      <c r="D21" s="31">
        <f>SUM(D6:D20)</f>
        <v>285000</v>
      </c>
    </row>
    <row r="22" spans="2:4" ht="16.5" thickTop="1" x14ac:dyDescent="0.25"/>
  </sheetData>
  <mergeCells count="3">
    <mergeCell ref="B2:D2"/>
    <mergeCell ref="B3:D3"/>
    <mergeCell ref="B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tabSelected="1" topLeftCell="A10" workbookViewId="0">
      <selection activeCell="H21" sqref="H21"/>
    </sheetView>
  </sheetViews>
  <sheetFormatPr defaultRowHeight="15.75" x14ac:dyDescent="0.25"/>
  <cols>
    <col min="3" max="3" width="28.75" style="7" customWidth="1"/>
  </cols>
  <sheetData>
    <row r="2" spans="2:4" ht="16.5" thickBot="1" x14ac:dyDescent="0.3">
      <c r="B2">
        <v>1</v>
      </c>
      <c r="C2" s="33" t="s">
        <v>141</v>
      </c>
      <c r="D2" s="33"/>
    </row>
    <row r="3" spans="2:4" x14ac:dyDescent="0.25">
      <c r="C3" s="7" t="s">
        <v>139</v>
      </c>
      <c r="D3" t="s">
        <v>140</v>
      </c>
    </row>
    <row r="4" spans="2:4" x14ac:dyDescent="0.25">
      <c r="C4" s="7" t="s">
        <v>137</v>
      </c>
      <c r="D4">
        <f>80*2</f>
        <v>160</v>
      </c>
    </row>
    <row r="5" spans="2:4" ht="47.25" x14ac:dyDescent="0.25">
      <c r="C5" s="7" t="s">
        <v>136</v>
      </c>
      <c r="D5">
        <f>140*4</f>
        <v>560</v>
      </c>
    </row>
    <row r="6" spans="2:4" ht="31.5" x14ac:dyDescent="0.25">
      <c r="C6" s="7" t="s">
        <v>142</v>
      </c>
      <c r="D6">
        <f>2*10</f>
        <v>20</v>
      </c>
    </row>
    <row r="7" spans="2:4" x14ac:dyDescent="0.25">
      <c r="C7" s="7" t="s">
        <v>135</v>
      </c>
      <c r="D7">
        <f>35*2</f>
        <v>70</v>
      </c>
    </row>
    <row r="8" spans="2:4" ht="31.5" x14ac:dyDescent="0.25">
      <c r="C8" s="7" t="s">
        <v>134</v>
      </c>
      <c r="D8">
        <f>30.23*2</f>
        <v>60.46</v>
      </c>
    </row>
    <row r="9" spans="2:4" x14ac:dyDescent="0.25">
      <c r="C9" s="7" t="s">
        <v>133</v>
      </c>
      <c r="D9">
        <f>16*4</f>
        <v>64</v>
      </c>
    </row>
    <row r="10" spans="2:4" x14ac:dyDescent="0.25">
      <c r="C10" s="7" t="s">
        <v>138</v>
      </c>
      <c r="D10">
        <v>15.54</v>
      </c>
    </row>
    <row r="12" spans="2:4" ht="16.5" thickBot="1" x14ac:dyDescent="0.3">
      <c r="C12" s="32" t="s">
        <v>70</v>
      </c>
      <c r="D12" s="9">
        <f>SUM(D4:D11)</f>
        <v>950</v>
      </c>
    </row>
    <row r="13" spans="2:4" ht="16.5" thickTop="1" x14ac:dyDescent="0.25"/>
    <row r="15" spans="2:4" ht="31.5" x14ac:dyDescent="0.25">
      <c r="B15" s="34">
        <v>2</v>
      </c>
      <c r="C15" s="35" t="s">
        <v>143</v>
      </c>
    </row>
    <row r="16" spans="2:4" x14ac:dyDescent="0.25">
      <c r="C16" s="7" t="s">
        <v>144</v>
      </c>
      <c r="D16">
        <v>32.119999999999997</v>
      </c>
    </row>
    <row r="17" spans="3:4" x14ac:dyDescent="0.25">
      <c r="C17" s="7" t="s">
        <v>145</v>
      </c>
      <c r="D17">
        <v>33.15</v>
      </c>
    </row>
    <row r="18" spans="3:4" x14ac:dyDescent="0.25">
      <c r="C18" s="7" t="s">
        <v>146</v>
      </c>
      <c r="D18">
        <f>D17-D16</f>
        <v>1.0300000000000011</v>
      </c>
    </row>
    <row r="19" spans="3:4" x14ac:dyDescent="0.25">
      <c r="C19" s="7" t="s">
        <v>147</v>
      </c>
      <c r="D19">
        <f>D18*1000</f>
        <v>1030.0000000000011</v>
      </c>
    </row>
    <row r="21" spans="3:4" x14ac:dyDescent="0.25">
      <c r="C21" s="7" t="s">
        <v>148</v>
      </c>
    </row>
  </sheetData>
  <mergeCells count="1">
    <mergeCell ref="C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0"/>
  <sheetViews>
    <sheetView workbookViewId="0">
      <selection activeCell="J48" sqref="J48"/>
    </sheetView>
  </sheetViews>
  <sheetFormatPr defaultRowHeight="15.75" x14ac:dyDescent="0.25"/>
  <cols>
    <col min="2" max="3" width="9" style="11"/>
  </cols>
  <sheetData>
    <row r="2" spans="2:6" x14ac:dyDescent="0.25">
      <c r="B2" s="11">
        <v>1</v>
      </c>
      <c r="C2" s="11" t="s">
        <v>0</v>
      </c>
      <c r="D2" t="s">
        <v>1</v>
      </c>
    </row>
    <row r="3" spans="2:6" x14ac:dyDescent="0.25">
      <c r="D3" t="s">
        <v>2</v>
      </c>
    </row>
    <row r="5" spans="2:6" ht="16.5" thickBot="1" x14ac:dyDescent="0.3">
      <c r="D5" s="3" t="s">
        <v>3</v>
      </c>
      <c r="E5" s="4" t="s">
        <v>4</v>
      </c>
      <c r="F5" s="4"/>
    </row>
    <row r="6" spans="2:6" x14ac:dyDescent="0.25">
      <c r="D6" s="3"/>
      <c r="E6" s="2">
        <v>6</v>
      </c>
      <c r="F6" s="2"/>
    </row>
    <row r="9" spans="2:6" x14ac:dyDescent="0.25">
      <c r="C9" s="11" t="s">
        <v>5</v>
      </c>
      <c r="D9" t="s">
        <v>6</v>
      </c>
    </row>
    <row r="10" spans="2:6" ht="16.5" thickBot="1" x14ac:dyDescent="0.3">
      <c r="D10" s="5" t="s">
        <v>12</v>
      </c>
      <c r="E10" s="5" t="s">
        <v>16</v>
      </c>
    </row>
    <row r="11" spans="2:6" x14ac:dyDescent="0.25">
      <c r="D11" t="s">
        <v>7</v>
      </c>
      <c r="E11" t="s">
        <v>11</v>
      </c>
    </row>
    <row r="12" spans="2:6" x14ac:dyDescent="0.25">
      <c r="D12" t="s">
        <v>8</v>
      </c>
      <c r="E12" t="s">
        <v>13</v>
      </c>
    </row>
    <row r="13" spans="2:6" x14ac:dyDescent="0.25">
      <c r="D13" t="s">
        <v>9</v>
      </c>
      <c r="E13" t="s">
        <v>14</v>
      </c>
    </row>
    <row r="14" spans="2:6" x14ac:dyDescent="0.25">
      <c r="D14" t="s">
        <v>10</v>
      </c>
      <c r="E14" t="s">
        <v>15</v>
      </c>
    </row>
    <row r="16" spans="2:6" x14ac:dyDescent="0.25">
      <c r="D16" t="s">
        <v>17</v>
      </c>
    </row>
    <row r="17" spans="2:9" x14ac:dyDescent="0.25">
      <c r="D17" t="s">
        <v>18</v>
      </c>
    </row>
    <row r="18" spans="2:9" x14ac:dyDescent="0.25">
      <c r="D18" t="s">
        <v>19</v>
      </c>
    </row>
    <row r="19" spans="2:9" x14ac:dyDescent="0.25">
      <c r="D19" t="s">
        <v>20</v>
      </c>
    </row>
    <row r="20" spans="2:9" ht="16.5" thickBot="1" x14ac:dyDescent="0.3">
      <c r="D20" s="3" t="s">
        <v>3</v>
      </c>
      <c r="E20" s="6">
        <v>63</v>
      </c>
    </row>
    <row r="21" spans="2:9" x14ac:dyDescent="0.25">
      <c r="D21" s="3"/>
      <c r="E21" s="1">
        <v>4.5</v>
      </c>
    </row>
    <row r="24" spans="2:9" x14ac:dyDescent="0.25">
      <c r="C24" s="11" t="s">
        <v>21</v>
      </c>
      <c r="D24" t="s">
        <v>22</v>
      </c>
    </row>
    <row r="25" spans="2:9" x14ac:dyDescent="0.25">
      <c r="D25" t="s">
        <v>32</v>
      </c>
    </row>
    <row r="26" spans="2:9" x14ac:dyDescent="0.25">
      <c r="D26" t="s">
        <v>23</v>
      </c>
    </row>
    <row r="27" spans="2:9" s="7" customFormat="1" ht="31.5" x14ac:dyDescent="0.25">
      <c r="B27" s="12"/>
      <c r="C27" s="12"/>
      <c r="D27" s="7" t="s">
        <v>25</v>
      </c>
      <c r="E27" s="7" t="s">
        <v>24</v>
      </c>
      <c r="F27" s="7" t="s">
        <v>26</v>
      </c>
      <c r="G27" s="7" t="s">
        <v>27</v>
      </c>
      <c r="H27" s="7" t="s">
        <v>30</v>
      </c>
      <c r="I27" s="7" t="s">
        <v>33</v>
      </c>
    </row>
    <row r="28" spans="2:9" x14ac:dyDescent="0.25">
      <c r="D28" t="s">
        <v>28</v>
      </c>
      <c r="E28">
        <v>1</v>
      </c>
      <c r="F28">
        <v>5</v>
      </c>
      <c r="G28">
        <f>E28*F28</f>
        <v>5</v>
      </c>
      <c r="H28" s="8" t="s">
        <v>31</v>
      </c>
      <c r="I28" s="8" t="s">
        <v>34</v>
      </c>
    </row>
    <row r="29" spans="2:9" x14ac:dyDescent="0.25">
      <c r="D29" t="s">
        <v>29</v>
      </c>
      <c r="E29">
        <v>1</v>
      </c>
      <c r="F29">
        <v>5</v>
      </c>
      <c r="G29">
        <f>E29*F29</f>
        <v>5</v>
      </c>
      <c r="H29">
        <v>4</v>
      </c>
      <c r="I29">
        <v>20</v>
      </c>
    </row>
    <row r="30" spans="2:9" ht="16.5" thickBot="1" x14ac:dyDescent="0.3">
      <c r="I30" s="9">
        <v>415</v>
      </c>
    </row>
    <row r="31" spans="2:9" ht="16.5" thickTop="1" x14ac:dyDescent="0.25"/>
    <row r="32" spans="2:9" x14ac:dyDescent="0.25">
      <c r="D32" t="s">
        <v>35</v>
      </c>
    </row>
    <row r="33" spans="2:10" x14ac:dyDescent="0.25">
      <c r="D33" t="s">
        <v>36</v>
      </c>
    </row>
    <row r="35" spans="2:10" ht="16.5" thickBot="1" x14ac:dyDescent="0.3">
      <c r="D35" s="3" t="s">
        <v>37</v>
      </c>
      <c r="E35" s="6" t="s">
        <v>38</v>
      </c>
    </row>
    <row r="36" spans="2:10" x14ac:dyDescent="0.25">
      <c r="D36" s="3"/>
      <c r="E36" s="1">
        <v>5</v>
      </c>
    </row>
    <row r="39" spans="2:10" ht="48" customHeight="1" x14ac:dyDescent="0.25">
      <c r="B39" s="11">
        <v>2</v>
      </c>
      <c r="C39" s="11" t="s">
        <v>0</v>
      </c>
      <c r="D39" s="10" t="s">
        <v>39</v>
      </c>
      <c r="E39" s="10"/>
      <c r="F39" s="10"/>
      <c r="G39" s="10"/>
      <c r="H39" s="10"/>
      <c r="I39" s="10"/>
      <c r="J39" s="10"/>
    </row>
    <row r="42" spans="2:10" ht="31.5" customHeight="1" x14ac:dyDescent="0.25">
      <c r="C42" s="11" t="s">
        <v>5</v>
      </c>
      <c r="D42" s="10" t="s">
        <v>40</v>
      </c>
      <c r="E42" s="10"/>
      <c r="F42" s="10"/>
      <c r="G42" s="10"/>
      <c r="H42" s="10"/>
      <c r="I42" s="10"/>
      <c r="J42" s="10"/>
    </row>
    <row r="45" spans="2:10" ht="63" customHeight="1" x14ac:dyDescent="0.25">
      <c r="C45" s="11" t="s">
        <v>21</v>
      </c>
      <c r="D45" s="13" t="s">
        <v>41</v>
      </c>
      <c r="E45" s="13"/>
      <c r="F45" s="13"/>
      <c r="G45" s="13"/>
      <c r="H45" s="13"/>
      <c r="I45" s="13"/>
      <c r="J45" s="13"/>
    </row>
    <row r="48" spans="2:10" x14ac:dyDescent="0.25">
      <c r="B48" s="11">
        <v>3</v>
      </c>
      <c r="C48" s="11" t="s">
        <v>0</v>
      </c>
      <c r="D48" t="s">
        <v>42</v>
      </c>
    </row>
    <row r="49" spans="3:4" x14ac:dyDescent="0.25">
      <c r="D49" t="s">
        <v>43</v>
      </c>
    </row>
    <row r="50" spans="3:4" x14ac:dyDescent="0.25">
      <c r="D50" t="s">
        <v>44</v>
      </c>
    </row>
    <row r="51" spans="3:4" x14ac:dyDescent="0.25">
      <c r="D51" t="s">
        <v>45</v>
      </c>
    </row>
    <row r="52" spans="3:4" x14ac:dyDescent="0.25">
      <c r="D52" t="s">
        <v>46</v>
      </c>
    </row>
    <row r="53" spans="3:4" x14ac:dyDescent="0.25">
      <c r="D53" t="s">
        <v>48</v>
      </c>
    </row>
    <row r="54" spans="3:4" x14ac:dyDescent="0.25">
      <c r="D54" t="s">
        <v>47</v>
      </c>
    </row>
    <row r="55" spans="3:4" x14ac:dyDescent="0.25">
      <c r="D55" t="s">
        <v>49</v>
      </c>
    </row>
    <row r="57" spans="3:4" x14ac:dyDescent="0.25">
      <c r="D57" s="14" t="s">
        <v>50</v>
      </c>
    </row>
    <row r="58" spans="3:4" x14ac:dyDescent="0.25">
      <c r="D58" s="14" t="s">
        <v>51</v>
      </c>
    </row>
    <row r="61" spans="3:4" x14ac:dyDescent="0.25">
      <c r="C61" s="11" t="s">
        <v>5</v>
      </c>
      <c r="D61" t="s">
        <v>42</v>
      </c>
    </row>
    <row r="62" spans="3:4" x14ac:dyDescent="0.25">
      <c r="D62" t="s">
        <v>52</v>
      </c>
    </row>
    <row r="63" spans="3:4" x14ac:dyDescent="0.25">
      <c r="D63" t="s">
        <v>53</v>
      </c>
    </row>
    <row r="64" spans="3:4" x14ac:dyDescent="0.25">
      <c r="D64" t="s">
        <v>54</v>
      </c>
    </row>
    <row r="65" spans="3:7" x14ac:dyDescent="0.25">
      <c r="D65" t="s">
        <v>55</v>
      </c>
    </row>
    <row r="66" spans="3:7" x14ac:dyDescent="0.25">
      <c r="D66" t="s">
        <v>56</v>
      </c>
    </row>
    <row r="67" spans="3:7" x14ac:dyDescent="0.25">
      <c r="D67" t="s">
        <v>57</v>
      </c>
    </row>
    <row r="68" spans="3:7" x14ac:dyDescent="0.25">
      <c r="D68" t="s">
        <v>58</v>
      </c>
    </row>
    <row r="69" spans="3:7" x14ac:dyDescent="0.25">
      <c r="D69" t="s">
        <v>59</v>
      </c>
    </row>
    <row r="70" spans="3:7" x14ac:dyDescent="0.25">
      <c r="D70" t="s">
        <v>60</v>
      </c>
    </row>
    <row r="71" spans="3:7" x14ac:dyDescent="0.25">
      <c r="D71" t="s">
        <v>61</v>
      </c>
    </row>
    <row r="73" spans="3:7" x14ac:dyDescent="0.25">
      <c r="D73" s="14" t="s">
        <v>62</v>
      </c>
    </row>
    <row r="74" spans="3:7" x14ac:dyDescent="0.25">
      <c r="D74" s="14" t="s">
        <v>63</v>
      </c>
    </row>
    <row r="75" spans="3:7" x14ac:dyDescent="0.25">
      <c r="D75" s="14" t="s">
        <v>64</v>
      </c>
    </row>
    <row r="76" spans="3:7" x14ac:dyDescent="0.25">
      <c r="D76" s="14" t="s">
        <v>65</v>
      </c>
    </row>
    <row r="79" spans="3:7" x14ac:dyDescent="0.25">
      <c r="C79" s="11" t="s">
        <v>21</v>
      </c>
      <c r="D79" t="s">
        <v>66</v>
      </c>
    </row>
    <row r="80" spans="3:7" x14ac:dyDescent="0.25">
      <c r="D80" t="s">
        <v>67</v>
      </c>
      <c r="E80" t="s">
        <v>68</v>
      </c>
      <c r="F80" t="s">
        <v>69</v>
      </c>
      <c r="G80" t="s">
        <v>70</v>
      </c>
    </row>
    <row r="81" spans="4:7" x14ac:dyDescent="0.25">
      <c r="D81" t="s">
        <v>71</v>
      </c>
      <c r="E81">
        <v>2</v>
      </c>
      <c r="F81">
        <v>22.99</v>
      </c>
      <c r="G81">
        <f>E81*F81</f>
        <v>45.98</v>
      </c>
    </row>
    <row r="82" spans="4:7" x14ac:dyDescent="0.25">
      <c r="D82" t="s">
        <v>72</v>
      </c>
      <c r="E82">
        <v>1</v>
      </c>
      <c r="F82">
        <v>2.02</v>
      </c>
      <c r="G82">
        <f t="shared" ref="G82:G83" si="0">E82*F82</f>
        <v>2.02</v>
      </c>
    </row>
    <row r="83" spans="4:7" x14ac:dyDescent="0.25">
      <c r="D83" t="s">
        <v>73</v>
      </c>
      <c r="E83">
        <v>2</v>
      </c>
      <c r="F83">
        <v>16</v>
      </c>
      <c r="G83">
        <f t="shared" si="0"/>
        <v>32</v>
      </c>
    </row>
    <row r="84" spans="4:7" ht="16.5" thickBot="1" x14ac:dyDescent="0.3">
      <c r="D84" s="9" t="s">
        <v>74</v>
      </c>
      <c r="E84" s="9"/>
      <c r="F84" s="9"/>
      <c r="G84" s="9">
        <f>SUM(G81:G83)</f>
        <v>80</v>
      </c>
    </row>
    <row r="85" spans="4:7" ht="16.5" thickTop="1" x14ac:dyDescent="0.25"/>
    <row r="86" spans="4:7" x14ac:dyDescent="0.25">
      <c r="D86" t="s">
        <v>75</v>
      </c>
    </row>
    <row r="87" spans="4:7" x14ac:dyDescent="0.25">
      <c r="D87" t="s">
        <v>76</v>
      </c>
    </row>
    <row r="88" spans="4:7" x14ac:dyDescent="0.25">
      <c r="D88" t="s">
        <v>77</v>
      </c>
    </row>
    <row r="89" spans="4:7" x14ac:dyDescent="0.25">
      <c r="D89" t="s">
        <v>78</v>
      </c>
    </row>
    <row r="90" spans="4:7" x14ac:dyDescent="0.25">
      <c r="D90" t="s">
        <v>79</v>
      </c>
    </row>
  </sheetData>
  <mergeCells count="8">
    <mergeCell ref="D42:J42"/>
    <mergeCell ref="D45:J45"/>
    <mergeCell ref="D5:D6"/>
    <mergeCell ref="E6:F6"/>
    <mergeCell ref="E5:F5"/>
    <mergeCell ref="D20:D21"/>
    <mergeCell ref="D35:D36"/>
    <mergeCell ref="D39:J39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Accounting 1</vt:lpstr>
      <vt:lpstr>Accounting 2</vt:lpstr>
      <vt:lpstr>Scenario 1,2</vt:lpstr>
      <vt:lpstr>Maths 1,2,3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2020-06-02T13:10:16Z</dcterms:created>
  <dcterms:modified xsi:type="dcterms:W3CDTF">2020-06-02T14:43:23Z</dcterms:modified>
</cp:coreProperties>
</file>